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<sst xmlns="http://schemas.openxmlformats.org/spreadsheetml/2006/main" count="72" uniqueCount="25">
  <si>
    <t>Толщина</t>
  </si>
  <si>
    <t>Объем</t>
  </si>
  <si>
    <t>Размер</t>
  </si>
  <si>
    <t>Вес</t>
  </si>
  <si>
    <t>Цена за 1 пакет в рублях</t>
  </si>
  <si>
    <t>микроны</t>
  </si>
  <si>
    <t>литры</t>
  </si>
  <si>
    <t>мм</t>
  </si>
  <si>
    <t>гр</t>
  </si>
  <si>
    <t>Первичный ПВД</t>
  </si>
  <si>
    <t>Вторичный ПВД "Люкс"</t>
  </si>
  <si>
    <t>Вторичный ПВД 1-й сорт</t>
  </si>
  <si>
    <t>Пакет полиэтиленовый из ПВД</t>
  </si>
  <si>
    <t>30мкм</t>
  </si>
  <si>
    <t>500*600</t>
  </si>
  <si>
    <t>600*780</t>
  </si>
  <si>
    <t>700*1100</t>
  </si>
  <si>
    <t>900*1100, 800*1200</t>
  </si>
  <si>
    <t>1000*1200</t>
  </si>
  <si>
    <t>1050*1300</t>
  </si>
  <si>
    <t>1400*1800</t>
  </si>
  <si>
    <t>40мкм</t>
  </si>
  <si>
    <t>630*740</t>
  </si>
  <si>
    <t>50мкм</t>
  </si>
  <si>
    <t>60мкм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</si>
</sst>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49" fontId="0" fillId="0" borderId="6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Font="1" applyBorder="1" applyAlignment="1">
      <alignment/>
    </xf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/>
    </xf>
    <xf numFmtId="49" fontId="0" fillId="0" borderId="9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E36" sqref="E36"/>
    </sheetView>
  </sheetViews>
  <sheetFormatPr defaultColWidth="9.00390625" defaultRowHeight="12.75"/>
  <cols>
    <col min="1" max="1" width="9.875" style="1" customWidth="1"/>
    <col min="2" max="2" width="10.75390625" style="1" customWidth="1"/>
    <col min="3" max="3" width="18.00390625" style="1" customWidth="1"/>
    <col min="4" max="4" width="11.625" style="1" customWidth="1"/>
    <col min="5" max="5" width="16.375" style="1" customWidth="1"/>
    <col min="6" max="6" width="23.625" style="1" customWidth="1"/>
    <col min="7" max="7" width="24.375" style="24" customWidth="1"/>
    <col min="8" max="16384" width="9.00390625" style="1" customWidth="1"/>
  </cols>
  <sheetData>
    <row r="1" spans="1:7" ht="12.75">
      <c r="A1" s="2" t="s">
        <v>0</v>
      </c>
      <c r="B1" s="3" t="s">
        <v>1</v>
      </c>
      <c r="C1" s="3" t="s">
        <v>2</v>
      </c>
      <c r="D1" s="3" t="s">
        <v>3</v>
      </c>
      <c r="E1" s="30" t="s">
        <v>4</v>
      </c>
      <c r="F1" s="30"/>
      <c r="G1" s="30"/>
    </row>
    <row r="2" spans="1:7" ht="12.75">
      <c r="A2" s="4" t="s">
        <v>5</v>
      </c>
      <c r="B2" s="5" t="s">
        <v>6</v>
      </c>
      <c r="C2" s="5" t="s">
        <v>7</v>
      </c>
      <c r="D2" s="5" t="s">
        <v>8</v>
      </c>
      <c r="E2" s="6" t="s">
        <v>9</v>
      </c>
      <c r="F2" s="7" t="s">
        <v>10</v>
      </c>
      <c r="G2" s="23" t="s">
        <v>11</v>
      </c>
    </row>
    <row r="3" spans="1:7" ht="12.75">
      <c r="A3" s="29" t="s">
        <v>12</v>
      </c>
      <c r="B3" s="29"/>
      <c r="C3" s="29"/>
      <c r="D3" s="29"/>
      <c r="E3" s="29"/>
      <c r="F3" s="29"/>
      <c r="G3" s="29"/>
    </row>
    <row r="4" spans="1:7" ht="13.5" thickBot="1">
      <c r="A4" s="8" t="s">
        <v>13</v>
      </c>
      <c r="B4" s="8">
        <v>30</v>
      </c>
      <c r="C4" s="9" t="s">
        <v>14</v>
      </c>
      <c r="D4" s="10">
        <v>16.9</v>
      </c>
      <c r="E4" s="27">
        <f>D4*0.001*(86)</f>
        <v>1.4533999999999998</v>
      </c>
      <c r="F4" s="25">
        <f>D4*0.001*(83)</f>
        <v>1.4026999999999998</v>
      </c>
      <c r="G4" s="22">
        <f>D4*0.001*(43+11)</f>
        <v>0.9125999999999999</v>
      </c>
    </row>
    <row r="5" spans="1:7" ht="13.5" thickBot="1">
      <c r="A5" s="11" t="s">
        <v>13</v>
      </c>
      <c r="B5" s="11">
        <v>60</v>
      </c>
      <c r="C5" s="12" t="s">
        <v>15</v>
      </c>
      <c r="D5" s="5">
        <v>26.4</v>
      </c>
      <c r="E5" s="27">
        <f aca="true" t="shared" si="0" ref="E5:E10">D5*0.001*(86)</f>
        <v>2.2704</v>
      </c>
      <c r="F5" s="25">
        <f aca="true" t="shared" si="1" ref="F5:F10">D5*0.001*(83)</f>
        <v>2.1912</v>
      </c>
      <c r="G5" s="22">
        <f>D5*0.001*(43+11)</f>
        <v>1.4256</v>
      </c>
    </row>
    <row r="6" spans="1:7" ht="13.5" thickBot="1">
      <c r="A6" s="11" t="s">
        <v>13</v>
      </c>
      <c r="B6" s="11">
        <v>120</v>
      </c>
      <c r="C6" s="12" t="s">
        <v>16</v>
      </c>
      <c r="D6" s="5">
        <v>43.4</v>
      </c>
      <c r="E6" s="27">
        <f t="shared" si="0"/>
        <v>3.7324</v>
      </c>
      <c r="F6" s="25">
        <f t="shared" si="1"/>
        <v>3.6022000000000003</v>
      </c>
      <c r="G6" s="22">
        <f>D6*0.001*(43+11)</f>
        <v>2.3436</v>
      </c>
    </row>
    <row r="7" spans="1:7" ht="13.5" thickBot="1">
      <c r="A7" s="11" t="s">
        <v>13</v>
      </c>
      <c r="B7" s="11">
        <v>180</v>
      </c>
      <c r="C7" s="12" t="s">
        <v>17</v>
      </c>
      <c r="D7" s="5">
        <v>54.2</v>
      </c>
      <c r="E7" s="27">
        <f t="shared" si="0"/>
        <v>4.6612</v>
      </c>
      <c r="F7" s="25">
        <f t="shared" si="1"/>
        <v>4.498600000000001</v>
      </c>
      <c r="G7" s="22">
        <f>D7*0.001*(43+11)</f>
        <v>2.9268</v>
      </c>
    </row>
    <row r="8" spans="1:7" ht="13.5" thickBot="1">
      <c r="A8" s="11" t="s">
        <v>13</v>
      </c>
      <c r="B8" s="11">
        <v>200</v>
      </c>
      <c r="C8" s="12" t="s">
        <v>18</v>
      </c>
      <c r="D8" s="5">
        <v>67.7</v>
      </c>
      <c r="E8" s="27">
        <f t="shared" si="0"/>
        <v>5.8222000000000005</v>
      </c>
      <c r="F8" s="25">
        <f t="shared" si="1"/>
        <v>5.6191</v>
      </c>
      <c r="G8" s="22">
        <f>D8*0.001*(43+11)</f>
        <v>3.6558000000000006</v>
      </c>
    </row>
    <row r="9" spans="1:7" ht="13.5" thickBot="1">
      <c r="A9" s="11" t="s">
        <v>13</v>
      </c>
      <c r="B9" s="11">
        <v>240</v>
      </c>
      <c r="C9" s="12" t="s">
        <v>19</v>
      </c>
      <c r="D9" s="5">
        <v>77</v>
      </c>
      <c r="E9" s="27">
        <f t="shared" si="0"/>
        <v>6.622</v>
      </c>
      <c r="F9" s="25">
        <f t="shared" si="1"/>
        <v>6.391</v>
      </c>
      <c r="G9" s="22">
        <f>D9*0.001*(43+11)</f>
        <v>4.158</v>
      </c>
    </row>
    <row r="10" spans="1:7" ht="13.5" thickBot="1">
      <c r="A10" s="13" t="s">
        <v>13</v>
      </c>
      <c r="B10" s="13">
        <v>360</v>
      </c>
      <c r="C10" s="14" t="s">
        <v>20</v>
      </c>
      <c r="D10" s="15">
        <v>140</v>
      </c>
      <c r="E10" s="27">
        <f t="shared" si="0"/>
        <v>12.040000000000001</v>
      </c>
      <c r="F10" s="25">
        <f t="shared" si="1"/>
        <v>11.620000000000001</v>
      </c>
      <c r="G10" s="22">
        <f>D10*0.001*(43+11)</f>
        <v>7.5600000000000005</v>
      </c>
    </row>
    <row r="11" spans="1:7" ht="13.5" thickBot="1">
      <c r="A11" s="29" t="s">
        <v>12</v>
      </c>
      <c r="B11" s="29"/>
      <c r="C11" s="29"/>
      <c r="D11" s="29"/>
      <c r="E11" s="29"/>
      <c r="F11" s="29"/>
      <c r="G11" s="29"/>
    </row>
    <row r="12" spans="1:7" ht="13.5" thickBot="1">
      <c r="A12" s="16" t="s">
        <v>21</v>
      </c>
      <c r="B12" s="8">
        <v>30</v>
      </c>
      <c r="C12" s="17" t="s">
        <v>14</v>
      </c>
      <c r="D12" s="25">
        <f>16.9/0.06*0.08</f>
        <v>22.53333333333333</v>
      </c>
      <c r="E12" s="27">
        <f aca="true" t="shared" si="2" ref="E12:E18">D12*0.001*(86)</f>
        <v>1.9378666666666666</v>
      </c>
      <c r="F12" s="25">
        <f aca="true" t="shared" si="3" ref="F12:F18">D12*0.001*(83)</f>
        <v>1.8702666666666665</v>
      </c>
      <c r="G12" s="22">
        <f>D12*0.001*(43+11)</f>
        <v>1.2167999999999999</v>
      </c>
    </row>
    <row r="13" spans="1:7" ht="13.5" thickBot="1">
      <c r="A13" s="18" t="s">
        <v>21</v>
      </c>
      <c r="B13" s="11">
        <v>60</v>
      </c>
      <c r="C13" s="19" t="s">
        <v>22</v>
      </c>
      <c r="D13" s="28">
        <f>26.4/0.06*0.08</f>
        <v>35.2</v>
      </c>
      <c r="E13" s="27">
        <f t="shared" si="2"/>
        <v>3.0272</v>
      </c>
      <c r="F13" s="25">
        <f t="shared" si="3"/>
        <v>2.9216</v>
      </c>
      <c r="G13" s="22">
        <f>D13*0.001*(43+11)</f>
        <v>1.9008</v>
      </c>
    </row>
    <row r="14" spans="1:7" ht="13.5" thickBot="1">
      <c r="A14" s="18" t="s">
        <v>21</v>
      </c>
      <c r="B14" s="11">
        <v>120</v>
      </c>
      <c r="C14" s="19" t="s">
        <v>16</v>
      </c>
      <c r="D14" s="28">
        <f>43.4/0.06*0.08</f>
        <v>57.866666666666674</v>
      </c>
      <c r="E14" s="27">
        <f t="shared" si="2"/>
        <v>4.976533333333334</v>
      </c>
      <c r="F14" s="25">
        <f t="shared" si="3"/>
        <v>4.802933333333335</v>
      </c>
      <c r="G14" s="22">
        <f>D14*0.001*(43+11)</f>
        <v>3.1248000000000005</v>
      </c>
    </row>
    <row r="15" spans="1:7" ht="13.5" thickBot="1">
      <c r="A15" s="18" t="s">
        <v>21</v>
      </c>
      <c r="B15" s="11">
        <v>180</v>
      </c>
      <c r="C15" s="19" t="s">
        <v>17</v>
      </c>
      <c r="D15" s="28">
        <f>54.2/0.06*0.08</f>
        <v>72.26666666666667</v>
      </c>
      <c r="E15" s="27">
        <f t="shared" si="2"/>
        <v>6.214933333333334</v>
      </c>
      <c r="F15" s="25">
        <f t="shared" si="3"/>
        <v>5.9981333333333335</v>
      </c>
      <c r="G15" s="22">
        <f>D15*0.001*(43+11)</f>
        <v>3.9024000000000005</v>
      </c>
    </row>
    <row r="16" spans="1:7" ht="13.5" thickBot="1">
      <c r="A16" s="18" t="s">
        <v>21</v>
      </c>
      <c r="B16" s="11">
        <v>200</v>
      </c>
      <c r="C16" s="19" t="s">
        <v>18</v>
      </c>
      <c r="D16" s="28">
        <f>67.7/0.06*0.08</f>
        <v>90.26666666666668</v>
      </c>
      <c r="E16" s="27">
        <f t="shared" si="2"/>
        <v>7.762933333333334</v>
      </c>
      <c r="F16" s="25">
        <f t="shared" si="3"/>
        <v>7.492133333333334</v>
      </c>
      <c r="G16" s="22">
        <f>D16*0.001*(43+11)</f>
        <v>4.8744000000000005</v>
      </c>
    </row>
    <row r="17" spans="1:7" ht="13.5" thickBot="1">
      <c r="A17" s="18" t="s">
        <v>21</v>
      </c>
      <c r="B17" s="11">
        <v>240</v>
      </c>
      <c r="C17" s="19" t="s">
        <v>19</v>
      </c>
      <c r="D17" s="28">
        <f>77/0.06*0.08</f>
        <v>102.66666666666669</v>
      </c>
      <c r="E17" s="27">
        <f t="shared" si="2"/>
        <v>8.829333333333334</v>
      </c>
      <c r="F17" s="25">
        <f t="shared" si="3"/>
        <v>8.521333333333335</v>
      </c>
      <c r="G17" s="22">
        <f>D17*0.001*(43+11)</f>
        <v>5.5440000000000005</v>
      </c>
    </row>
    <row r="18" spans="1:7" ht="13.5" thickBot="1">
      <c r="A18" s="20" t="s">
        <v>21</v>
      </c>
      <c r="B18" s="13">
        <v>360</v>
      </c>
      <c r="C18" s="21" t="s">
        <v>20</v>
      </c>
      <c r="D18" s="26">
        <f>140/0.06*0.08</f>
        <v>186.66666666666669</v>
      </c>
      <c r="E18" s="27">
        <f t="shared" si="2"/>
        <v>16.053333333333338</v>
      </c>
      <c r="F18" s="25">
        <f t="shared" si="3"/>
        <v>15.493333333333336</v>
      </c>
      <c r="G18" s="22">
        <f>D18*0.001*(43+11)</f>
        <v>10.080000000000002</v>
      </c>
    </row>
    <row r="19" spans="1:7" ht="13.5" thickBot="1">
      <c r="A19" s="29" t="s">
        <v>12</v>
      </c>
      <c r="B19" s="29"/>
      <c r="C19" s="29"/>
      <c r="D19" s="29"/>
      <c r="E19" s="29"/>
      <c r="F19" s="29"/>
      <c r="G19" s="29"/>
    </row>
    <row r="20" spans="1:7" ht="13.5" thickBot="1">
      <c r="A20" s="16" t="s">
        <v>23</v>
      </c>
      <c r="B20" s="8">
        <v>30</v>
      </c>
      <c r="C20" s="17" t="s">
        <v>14</v>
      </c>
      <c r="D20" s="25">
        <f>16.9/0.06*0.1</f>
        <v>28.166666666666664</v>
      </c>
      <c r="E20" s="27">
        <f aca="true" t="shared" si="4" ref="E20:E26">D20*0.001*(86)</f>
        <v>2.4223333333333334</v>
      </c>
      <c r="F20" s="25">
        <f aca="true" t="shared" si="5" ref="F20:F26">D20*0.001*(83)</f>
        <v>2.337833333333333</v>
      </c>
      <c r="G20" s="22">
        <f>D20*0.001*(43+11)</f>
        <v>1.521</v>
      </c>
    </row>
    <row r="21" spans="1:7" ht="13.5" thickBot="1">
      <c r="A21" s="18" t="s">
        <v>23</v>
      </c>
      <c r="B21" s="11">
        <v>60</v>
      </c>
      <c r="C21" s="19" t="s">
        <v>22</v>
      </c>
      <c r="D21" s="28">
        <f>26.4/0.06*0.1</f>
        <v>44</v>
      </c>
      <c r="E21" s="27">
        <f t="shared" si="4"/>
        <v>3.784</v>
      </c>
      <c r="F21" s="25">
        <f t="shared" si="5"/>
        <v>3.6519999999999997</v>
      </c>
      <c r="G21" s="22">
        <f>D21*0.001*(43+11)</f>
        <v>2.376</v>
      </c>
    </row>
    <row r="22" spans="1:7" ht="13.5" thickBot="1">
      <c r="A22" s="18" t="s">
        <v>23</v>
      </c>
      <c r="B22" s="11">
        <v>120</v>
      </c>
      <c r="C22" s="19" t="s">
        <v>16</v>
      </c>
      <c r="D22" s="28">
        <f>43.4/0.06*0.1</f>
        <v>72.33333333333334</v>
      </c>
      <c r="E22" s="27">
        <f t="shared" si="4"/>
        <v>6.220666666666668</v>
      </c>
      <c r="F22" s="25">
        <f t="shared" si="5"/>
        <v>6.003666666666668</v>
      </c>
      <c r="G22" s="22">
        <f>D22*0.001*(43+11)</f>
        <v>3.9060000000000006</v>
      </c>
    </row>
    <row r="23" spans="1:7" ht="13.5" thickBot="1">
      <c r="A23" s="18" t="s">
        <v>23</v>
      </c>
      <c r="B23" s="11">
        <v>180</v>
      </c>
      <c r="C23" s="19" t="s">
        <v>17</v>
      </c>
      <c r="D23" s="28">
        <f>54.2/0.06*0.1</f>
        <v>90.33333333333334</v>
      </c>
      <c r="E23" s="27">
        <f t="shared" si="4"/>
        <v>7.768666666666668</v>
      </c>
      <c r="F23" s="25">
        <f t="shared" si="5"/>
        <v>7.497666666666668</v>
      </c>
      <c r="G23" s="22">
        <f>D23*0.001*(43+11)</f>
        <v>4.878000000000001</v>
      </c>
    </row>
    <row r="24" spans="1:7" ht="13.5" thickBot="1">
      <c r="A24" s="18" t="s">
        <v>23</v>
      </c>
      <c r="B24" s="11">
        <v>200</v>
      </c>
      <c r="C24" s="19" t="s">
        <v>18</v>
      </c>
      <c r="D24" s="28">
        <f>67.7/0.06*0.1</f>
        <v>112.83333333333336</v>
      </c>
      <c r="E24" s="27">
        <f t="shared" si="4"/>
        <v>9.703666666666669</v>
      </c>
      <c r="F24" s="25">
        <f t="shared" si="5"/>
        <v>9.365166666666669</v>
      </c>
      <c r="G24" s="22">
        <f>D24*0.001*(43+11)</f>
        <v>6.093000000000001</v>
      </c>
    </row>
    <row r="25" spans="1:7" ht="13.5" thickBot="1">
      <c r="A25" s="18" t="s">
        <v>23</v>
      </c>
      <c r="B25" s="11">
        <v>240</v>
      </c>
      <c r="C25" s="19" t="s">
        <v>19</v>
      </c>
      <c r="D25" s="28">
        <f>77/0.06*0.1</f>
        <v>128.33333333333334</v>
      </c>
      <c r="E25" s="27">
        <f t="shared" si="4"/>
        <v>11.036666666666669</v>
      </c>
      <c r="F25" s="25">
        <f t="shared" si="5"/>
        <v>10.651666666666669</v>
      </c>
      <c r="G25" s="22">
        <f>D25*0.001*(43+11)</f>
        <v>6.9300000000000015</v>
      </c>
    </row>
    <row r="26" spans="1:7" ht="13.5" thickBot="1">
      <c r="A26" s="20" t="s">
        <v>23</v>
      </c>
      <c r="B26" s="13">
        <v>360</v>
      </c>
      <c r="C26" s="21" t="s">
        <v>20</v>
      </c>
      <c r="D26" s="26">
        <f>140/0.06*0.1</f>
        <v>233.33333333333337</v>
      </c>
      <c r="E26" s="27">
        <f t="shared" si="4"/>
        <v>20.06666666666667</v>
      </c>
      <c r="F26" s="25">
        <f t="shared" si="5"/>
        <v>19.36666666666667</v>
      </c>
      <c r="G26" s="22">
        <f>D26*0.001*(43+11)</f>
        <v>12.600000000000001</v>
      </c>
    </row>
    <row r="27" spans="1:7" ht="13.5" thickBot="1">
      <c r="A27" s="29" t="s">
        <v>12</v>
      </c>
      <c r="B27" s="29"/>
      <c r="C27" s="29"/>
      <c r="D27" s="29"/>
      <c r="E27" s="29"/>
      <c r="F27" s="29"/>
      <c r="G27" s="31"/>
    </row>
    <row r="28" spans="1:7" ht="13.5" thickBot="1">
      <c r="A28" s="16" t="s">
        <v>24</v>
      </c>
      <c r="B28" s="8">
        <v>30</v>
      </c>
      <c r="C28" s="17" t="s">
        <v>14</v>
      </c>
      <c r="D28" s="10">
        <f>16.9/0.06*0.12</f>
        <v>33.8</v>
      </c>
      <c r="E28" s="27">
        <f aca="true" t="shared" si="6" ref="E28:E34">D28*0.001*(86)</f>
        <v>2.9067999999999996</v>
      </c>
      <c r="F28" s="25">
        <f aca="true" t="shared" si="7" ref="F28:F34">D28*0.001*(83)</f>
        <v>2.8053999999999997</v>
      </c>
      <c r="G28" s="32">
        <f>D28*0.001*(43+11)</f>
        <v>1.8251999999999997</v>
      </c>
    </row>
    <row r="29" spans="1:7" ht="13.5" thickBot="1">
      <c r="A29" s="18" t="s">
        <v>24</v>
      </c>
      <c r="B29" s="11">
        <v>60</v>
      </c>
      <c r="C29" s="19" t="s">
        <v>22</v>
      </c>
      <c r="D29" s="5">
        <f>26.4/0.06*0.12</f>
        <v>52.8</v>
      </c>
      <c r="E29" s="27">
        <f t="shared" si="6"/>
        <v>4.5408</v>
      </c>
      <c r="F29" s="25">
        <f t="shared" si="7"/>
        <v>4.3824</v>
      </c>
      <c r="G29" s="33">
        <f>D29*0.001*(43+11)</f>
        <v>2.8512</v>
      </c>
    </row>
    <row r="30" spans="1:7" ht="13.5" thickBot="1">
      <c r="A30" s="18" t="s">
        <v>24</v>
      </c>
      <c r="B30" s="11">
        <v>120</v>
      </c>
      <c r="C30" s="19" t="s">
        <v>16</v>
      </c>
      <c r="D30" s="5">
        <f>43.4/0.06*0.12</f>
        <v>86.8</v>
      </c>
      <c r="E30" s="27">
        <f t="shared" si="6"/>
        <v>7.4648</v>
      </c>
      <c r="F30" s="25">
        <f t="shared" si="7"/>
        <v>7.204400000000001</v>
      </c>
      <c r="G30" s="33">
        <f>D30*0.001*(43+11)</f>
        <v>4.6872</v>
      </c>
    </row>
    <row r="31" spans="1:7" ht="13.5" thickBot="1">
      <c r="A31" s="18" t="s">
        <v>24</v>
      </c>
      <c r="B31" s="11">
        <v>180</v>
      </c>
      <c r="C31" s="19" t="s">
        <v>17</v>
      </c>
      <c r="D31" s="5">
        <f>54.2/0.06*0.12</f>
        <v>108.4</v>
      </c>
      <c r="E31" s="27">
        <f t="shared" si="6"/>
        <v>9.3224</v>
      </c>
      <c r="F31" s="25">
        <f t="shared" si="7"/>
        <v>8.997200000000001</v>
      </c>
      <c r="G31" s="33">
        <f>D31*0.001*(43+11)</f>
        <v>5.8536</v>
      </c>
    </row>
    <row r="32" spans="1:7" ht="13.5" thickBot="1">
      <c r="A32" s="18" t="s">
        <v>24</v>
      </c>
      <c r="B32" s="11">
        <v>200</v>
      </c>
      <c r="C32" s="19" t="s">
        <v>18</v>
      </c>
      <c r="D32" s="5">
        <f>67.7/0.06*0.12</f>
        <v>135.4</v>
      </c>
      <c r="E32" s="27">
        <f t="shared" si="6"/>
        <v>11.644400000000001</v>
      </c>
      <c r="F32" s="25">
        <f t="shared" si="7"/>
        <v>11.2382</v>
      </c>
      <c r="G32" s="33">
        <f>D32*0.001*(43+11)</f>
        <v>7.311600000000001</v>
      </c>
    </row>
    <row r="33" spans="1:7" ht="13.5" thickBot="1">
      <c r="A33" s="18" t="s">
        <v>24</v>
      </c>
      <c r="B33" s="11">
        <v>240</v>
      </c>
      <c r="C33" s="19" t="s">
        <v>19</v>
      </c>
      <c r="D33" s="5">
        <f>77/0.06*0.12</f>
        <v>154</v>
      </c>
      <c r="E33" s="27">
        <f t="shared" si="6"/>
        <v>13.244</v>
      </c>
      <c r="F33" s="25">
        <f t="shared" si="7"/>
        <v>12.782</v>
      </c>
      <c r="G33" s="33">
        <f>D33*0.001*(43+11)</f>
        <v>8.316</v>
      </c>
    </row>
    <row r="34" spans="1:7" ht="13.5" thickBot="1">
      <c r="A34" s="20" t="s">
        <v>24</v>
      </c>
      <c r="B34" s="13">
        <v>360</v>
      </c>
      <c r="C34" s="21" t="s">
        <v>20</v>
      </c>
      <c r="D34" s="15">
        <f>140/0.06*0.12</f>
        <v>280</v>
      </c>
      <c r="E34" s="27">
        <f t="shared" si="6"/>
        <v>24.080000000000002</v>
      </c>
      <c r="F34" s="25">
        <f t="shared" si="7"/>
        <v>23.240000000000002</v>
      </c>
      <c r="G34" s="34">
        <f>D34*0.001*(43+11)</f>
        <v>15.120000000000001</v>
      </c>
    </row>
  </sheetData>
  <mergeCells count="5">
    <mergeCell ref="A27:G27"/>
    <mergeCell ref="E1:G1"/>
    <mergeCell ref="A3:G3"/>
    <mergeCell ref="A11:G11"/>
    <mergeCell ref="A19:G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2010-05-12T06:38:25Z</dcterms:modified>
  <cp:category/>
  <cp:version/>
  <cp:contentType/>
  <cp:contentStatus/>
</cp:coreProperties>
</file>